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10" yWindow="550" windowWidth="13840" windowHeight="6490"/>
  </bookViews>
  <sheets>
    <sheet name="Recibo y Costo Completo" sheetId="1" r:id="rId1"/>
  </sheets>
  <calcPr calcId="145621"/>
</workbook>
</file>

<file path=xl/calcChain.xml><?xml version="1.0" encoding="utf-8"?>
<calcChain xmlns="http://schemas.openxmlformats.org/spreadsheetml/2006/main">
  <c r="D3" i="1" l="1"/>
  <c r="B44" i="1"/>
  <c r="B43" i="1"/>
  <c r="D42" i="1"/>
  <c r="D38" i="1"/>
  <c r="B38" i="1"/>
  <c r="D37" i="1"/>
  <c r="B37" i="1"/>
  <c r="D36" i="1"/>
  <c r="D30" i="1"/>
  <c r="D29" i="1"/>
  <c r="B36" i="1" s="1"/>
  <c r="D28" i="1"/>
  <c r="D27" i="1"/>
  <c r="D26" i="1"/>
  <c r="B41" i="1" s="1"/>
  <c r="D25" i="1"/>
  <c r="D24" i="1"/>
  <c r="D23" i="1"/>
  <c r="D22" i="1"/>
  <c r="D21" i="1"/>
  <c r="D20" i="1"/>
  <c r="C32" i="1" s="1"/>
  <c r="D18" i="1"/>
  <c r="C19" i="1" s="1"/>
  <c r="D19" i="1" s="1"/>
  <c r="D15" i="1" s="1"/>
  <c r="D17" i="1"/>
  <c r="D13" i="1"/>
  <c r="D12" i="1"/>
  <c r="D11" i="1"/>
  <c r="D10" i="1"/>
  <c r="D8" i="1"/>
  <c r="D41" i="1" s="1"/>
  <c r="D7" i="1"/>
  <c r="B42" i="1" s="1"/>
  <c r="G4" i="1" s="1"/>
  <c r="D6" i="1"/>
  <c r="B40" i="1" s="1"/>
  <c r="D5" i="1"/>
  <c r="D40" i="1" s="1"/>
  <c r="G5" i="1" l="1"/>
  <c r="G2" i="1"/>
  <c r="B32" i="1"/>
  <c r="G7" i="1"/>
  <c r="D14" i="1"/>
  <c r="B39" i="1"/>
  <c r="G3" i="1" s="1"/>
  <c r="D39" i="1"/>
  <c r="G6" i="1" s="1"/>
  <c r="D32" i="1"/>
  <c r="D33" i="1" l="1"/>
  <c r="G8" i="1" s="1"/>
</calcChain>
</file>

<file path=xl/sharedStrings.xml><?xml version="1.0" encoding="utf-8"?>
<sst xmlns="http://schemas.openxmlformats.org/spreadsheetml/2006/main" count="67" uniqueCount="55">
  <si>
    <t>RECIBO DE SUELDOS LEY 20.744 SEGÚN ANEXO III DECRETO 407/26</t>
  </si>
  <si>
    <t>Concepto</t>
  </si>
  <si>
    <t>Porcentaje</t>
  </si>
  <si>
    <t>Sindical</t>
  </si>
  <si>
    <t>COSTO TOTAL EMPLEADOR</t>
  </si>
  <si>
    <t>Seguridad social</t>
  </si>
  <si>
    <t>CONCEPTO</t>
  </si>
  <si>
    <t>UNIDAD</t>
  </si>
  <si>
    <t>BASE</t>
  </si>
  <si>
    <t>MONTO</t>
  </si>
  <si>
    <t>Obra social</t>
  </si>
  <si>
    <t>ART + FFEP</t>
  </si>
  <si>
    <t>INSSJP</t>
  </si>
  <si>
    <t>Contribución Jubilación / SIPA</t>
  </si>
  <si>
    <t>ART</t>
  </si>
  <si>
    <t>Contribución Obra Social</t>
  </si>
  <si>
    <t>SCVO</t>
  </si>
  <si>
    <t>Seguro de Vida Obligatorio</t>
  </si>
  <si>
    <t>Sueldo Neto</t>
  </si>
  <si>
    <t>Costo derivado del CCT</t>
  </si>
  <si>
    <t>Contribución SEOCA</t>
  </si>
  <si>
    <t>Contribución INACAP</t>
  </si>
  <si>
    <t>Seguro de Retiro La estrella</t>
  </si>
  <si>
    <t>Seguro de Vida CCT 130/75</t>
  </si>
  <si>
    <t>SUBTOTAL CONTRIBUCIONES EMPLEADOR</t>
  </si>
  <si>
    <t>SUELDO BRUTO</t>
  </si>
  <si>
    <t>Sueldo básico</t>
  </si>
  <si>
    <t>Antigüedad</t>
  </si>
  <si>
    <t>Presentismo</t>
  </si>
  <si>
    <t>Incremento No Remunerativo-Acuerdo Abril 2026</t>
  </si>
  <si>
    <t>Presentismo-Incremento No remunerativo-Acuerdo Abril 2026</t>
  </si>
  <si>
    <t>Antigüedad-Incremento No Remunerativo-Acuerdo Abril 2026</t>
  </si>
  <si>
    <t>Recomposición No Remunerativo-Acuerdo Abril 2026</t>
  </si>
  <si>
    <t>Presentismo-Recomposición No Remunerativo-Acuerdo Abril 2026</t>
  </si>
  <si>
    <t>Antigüedad-Recomposición No Remunerativo-Acuerdo Abril 2026</t>
  </si>
  <si>
    <t>Jubilación</t>
  </si>
  <si>
    <t>Ley 19.032</t>
  </si>
  <si>
    <t>Obra Social - OSECAC</t>
  </si>
  <si>
    <t>Sindicato Empleados de Comercio</t>
  </si>
  <si>
    <t>FAECyS</t>
  </si>
  <si>
    <t>COMPOSICION SALARIAL</t>
  </si>
  <si>
    <t>REMUNERATIVO</t>
  </si>
  <si>
    <t>NO REMUNERATIVO</t>
  </si>
  <si>
    <t>DESCUENTOS</t>
  </si>
  <si>
    <t>SUELDO NETO</t>
  </si>
  <si>
    <t>DETALLE DE LA COMPOSICIÓN DEL COSTO LABORAL</t>
  </si>
  <si>
    <t>Total Costo Sindical</t>
  </si>
  <si>
    <t>Total Costo INSSJP</t>
  </si>
  <si>
    <t>Empleador</t>
  </si>
  <si>
    <t>Trabajador</t>
  </si>
  <si>
    <t>Total Seguridad Social</t>
  </si>
  <si>
    <t>Total Costo ART</t>
  </si>
  <si>
    <t>Total Costo SCVO</t>
  </si>
  <si>
    <t>Total Obra Social</t>
  </si>
  <si>
    <t>Nota: Las tasas y bases son editables. Verificar CCT, topes y normativa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</si>
</sst>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\ #,##0.00"/>
  </numFmts>
  <fonts count="8" x14ac:knownFonts="1">
    <font>
      <sz val="11"/>
      <color theme="1"/>
      <name val="Calibri"/>
      <family val="2"/>
      <scheme val="minor"/>
    </font>
    <font>
      <b/>
      <sz val="14"/>
      <name val="Arial"/>
    </font>
    <font>
      <b/>
      <sz val="10"/>
      <color rgb="FF003366"/>
      <name val="Arial"/>
    </font>
    <font>
      <b/>
      <sz val="9"/>
      <color rgb="FF555555"/>
      <name val="Arial"/>
    </font>
    <font>
      <sz val="9"/>
      <name val="Arial"/>
    </font>
    <font>
      <b/>
      <sz val="9"/>
      <name val="Arial"/>
    </font>
    <font>
      <b/>
      <sz val="10"/>
      <color rgb="FFFFFFFF"/>
      <name val="Arial"/>
    </font>
    <font>
      <sz val="8"/>
      <name val="Arial"/>
    </font>
  </fonts>
  <fills count="11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6"/>
        <bgColor rgb="FF003366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485"/>
        <bgColor rgb="FF003366"/>
      </patternFill>
    </fill>
    <fill>
      <patternFill patternType="solid">
        <fgColor theme="6" tint="0.79998168889431442"/>
        <bgColor rgb="FFE6F2FF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rgb="FFE6F2FF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003366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right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1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right" vertical="center"/>
    </xf>
    <xf numFmtId="0" fontId="5" fillId="0" borderId="0" xfId="0" applyFont="1"/>
    <xf numFmtId="164" fontId="5" fillId="0" borderId="0" xfId="0" applyNumberFormat="1" applyFont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7" fillId="0" borderId="0" xfId="0" applyFont="1"/>
    <xf numFmtId="0" fontId="6" fillId="3" borderId="0" xfId="0" applyFont="1" applyFill="1" applyAlignment="1">
      <alignment horizontal="center" vertical="center"/>
    </xf>
    <xf numFmtId="0" fontId="0" fillId="4" borderId="0" xfId="0" applyFill="1"/>
    <xf numFmtId="164" fontId="6" fillId="5" borderId="0" xfId="0" applyNumberFormat="1" applyFont="1" applyFill="1" applyAlignment="1">
      <alignment horizontal="right" vertical="center"/>
    </xf>
    <xf numFmtId="0" fontId="2" fillId="8" borderId="0" xfId="0" applyFont="1" applyFill="1" applyAlignment="1">
      <alignment horizontal="center" vertical="center"/>
    </xf>
    <xf numFmtId="0" fontId="0" fillId="9" borderId="0" xfId="0" applyFill="1"/>
    <xf numFmtId="164" fontId="2" fillId="6" borderId="0" xfId="0" applyNumberFormat="1" applyFont="1" applyFill="1" applyAlignment="1">
      <alignment horizontal="right" vertical="center"/>
    </xf>
    <xf numFmtId="164" fontId="2" fillId="8" borderId="0" xfId="0" applyNumberFormat="1" applyFont="1" applyFill="1" applyAlignment="1">
      <alignment horizontal="right" vertical="center"/>
    </xf>
    <xf numFmtId="0" fontId="6" fillId="10" borderId="0" xfId="0" applyFont="1" applyFill="1" applyAlignment="1">
      <alignment horizontal="center" vertical="center"/>
    </xf>
    <xf numFmtId="164" fontId="6" fillId="10" borderId="0" xfId="0" applyNumberFormat="1" applyFont="1" applyFill="1" applyAlignment="1">
      <alignment horizontal="right" vertical="center"/>
    </xf>
    <xf numFmtId="0" fontId="2" fillId="6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 vertical="center"/>
    </xf>
    <xf numFmtId="0" fontId="0" fillId="6" borderId="1" xfId="0" applyFill="1" applyBorder="1"/>
    <xf numFmtId="164" fontId="5" fillId="6" borderId="1" xfId="0" applyNumberFormat="1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0" fillId="7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A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AR"/>
              <a:t>Costo total empleador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'Recibo y Costo Completo'!$G$1</c:f>
              <c:strCache>
                <c:ptCount val="1"/>
                <c:pt idx="0">
                  <c:v>Porcentaje</c:v>
                </c:pt>
              </c:strCache>
            </c:strRef>
          </c:tx>
          <c:spPr>
            <a:ln>
              <a:prstDash val="solid"/>
            </a:ln>
          </c:spPr>
          <c:cat>
            <c:strRef>
              <c:f>'Recibo y Costo Completo'!$F$2:$F$8</c:f>
              <c:strCache>
                <c:ptCount val="7"/>
                <c:pt idx="0">
                  <c:v>Sindical</c:v>
                </c:pt>
                <c:pt idx="1">
                  <c:v>Seguridad social</c:v>
                </c:pt>
                <c:pt idx="2">
                  <c:v>Obra social</c:v>
                </c:pt>
                <c:pt idx="3">
                  <c:v>INSSJP</c:v>
                </c:pt>
                <c:pt idx="4">
                  <c:v>ART</c:v>
                </c:pt>
                <c:pt idx="5">
                  <c:v>SCVO</c:v>
                </c:pt>
                <c:pt idx="6">
                  <c:v>Sueldo Neto</c:v>
                </c:pt>
              </c:strCache>
            </c:strRef>
          </c:cat>
          <c:val>
            <c:numRef>
              <c:f>'Recibo y Costo Completo'!$G$2:$G$8</c:f>
              <c:numCache>
                <c:formatCode>General</c:formatCode>
                <c:ptCount val="7"/>
                <c:pt idx="0">
                  <c:v>1.4041937045389994</c:v>
                </c:pt>
                <c:pt idx="1">
                  <c:v>9.120356043814466</c:v>
                </c:pt>
                <c:pt idx="2">
                  <c:v>2.8636196473931967</c:v>
                </c:pt>
                <c:pt idx="3">
                  <c:v>0.98232338442683131</c:v>
                </c:pt>
                <c:pt idx="4">
                  <c:v>0.9545398824643988</c:v>
                </c:pt>
                <c:pt idx="5">
                  <c:v>0.14795996418107984</c:v>
                </c:pt>
                <c:pt idx="6">
                  <c:v>28.657593391816437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34</xdr:row>
      <xdr:rowOff>0</xdr:rowOff>
    </xdr:from>
    <xdr:ext cx="5040000" cy="36000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topLeftCell="A10" workbookViewId="0">
      <selection activeCell="D13" sqref="D13"/>
    </sheetView>
  </sheetViews>
  <sheetFormatPr baseColWidth="10" defaultColWidth="8.7265625" defaultRowHeight="14.5" x14ac:dyDescent="0.35"/>
  <cols>
    <col min="1" max="1" width="45" customWidth="1"/>
    <col min="2" max="2" width="15" customWidth="1"/>
    <col min="3" max="4" width="18" customWidth="1"/>
  </cols>
  <sheetData>
    <row r="1" spans="1:7" ht="18" x14ac:dyDescent="0.35">
      <c r="A1" s="14" t="s">
        <v>0</v>
      </c>
      <c r="B1" s="15"/>
      <c r="C1" s="15"/>
      <c r="D1" s="15"/>
      <c r="F1" t="s">
        <v>1</v>
      </c>
      <c r="G1" t="s">
        <v>2</v>
      </c>
    </row>
    <row r="2" spans="1:7" x14ac:dyDescent="0.35">
      <c r="F2" t="s">
        <v>3</v>
      </c>
      <c r="G2">
        <f>B36/D3</f>
        <v>1.4041937045389994</v>
      </c>
    </row>
    <row r="3" spans="1:7" x14ac:dyDescent="0.35">
      <c r="A3" s="31" t="s">
        <v>4</v>
      </c>
      <c r="B3" s="32"/>
      <c r="C3" s="32"/>
      <c r="D3" s="23">
        <f>D13+D27</f>
        <v>45996.361499999999</v>
      </c>
      <c r="F3" t="s">
        <v>5</v>
      </c>
      <c r="G3">
        <f>B39/D3</f>
        <v>9.120356043814466</v>
      </c>
    </row>
    <row r="4" spans="1:7" x14ac:dyDescent="0.35">
      <c r="A4" s="1" t="s">
        <v>6</v>
      </c>
      <c r="B4" s="1" t="s">
        <v>7</v>
      </c>
      <c r="C4" s="1" t="s">
        <v>8</v>
      </c>
      <c r="D4" s="1" t="s">
        <v>9</v>
      </c>
      <c r="F4" t="s">
        <v>10</v>
      </c>
      <c r="G4">
        <f>B42/D3</f>
        <v>2.8636196473931967</v>
      </c>
    </row>
    <row r="5" spans="1:7" x14ac:dyDescent="0.35">
      <c r="A5" s="2" t="s">
        <v>11</v>
      </c>
      <c r="B5" s="3">
        <v>0.03</v>
      </c>
      <c r="C5" s="4">
        <v>1463512.05</v>
      </c>
      <c r="D5" s="4">
        <f>B5*C5</f>
        <v>43905.361499999999</v>
      </c>
      <c r="F5" t="s">
        <v>12</v>
      </c>
      <c r="G5">
        <f>D36/D3</f>
        <v>0.98232338442683131</v>
      </c>
    </row>
    <row r="6" spans="1:7" x14ac:dyDescent="0.35">
      <c r="A6" s="2" t="s">
        <v>13</v>
      </c>
      <c r="B6" s="3">
        <v>0.18</v>
      </c>
      <c r="C6" s="4">
        <v>1303508.3700000001</v>
      </c>
      <c r="D6" s="4">
        <f>B6*C6</f>
        <v>234631.50660000002</v>
      </c>
      <c r="F6" t="s">
        <v>14</v>
      </c>
      <c r="G6">
        <f>D39/D3</f>
        <v>0.9545398824643988</v>
      </c>
    </row>
    <row r="7" spans="1:7" x14ac:dyDescent="0.35">
      <c r="A7" s="2" t="s">
        <v>15</v>
      </c>
      <c r="B7" s="3">
        <v>0.06</v>
      </c>
      <c r="C7" s="4">
        <v>1463512.05</v>
      </c>
      <c r="D7" s="4">
        <f>B7*C7</f>
        <v>87810.722999999998</v>
      </c>
      <c r="F7" t="s">
        <v>16</v>
      </c>
      <c r="G7">
        <f>D41/D3</f>
        <v>0.14795996418107984</v>
      </c>
    </row>
    <row r="8" spans="1:7" x14ac:dyDescent="0.35">
      <c r="A8" s="2" t="s">
        <v>17</v>
      </c>
      <c r="B8" s="5">
        <v>424.62</v>
      </c>
      <c r="C8" s="4">
        <v>424.62</v>
      </c>
      <c r="D8" s="4">
        <f>B8</f>
        <v>424.62</v>
      </c>
      <c r="F8" t="s">
        <v>18</v>
      </c>
      <c r="G8">
        <f>D33/D3</f>
        <v>28.657593391816437</v>
      </c>
    </row>
    <row r="9" spans="1:7" x14ac:dyDescent="0.35">
      <c r="A9" s="6" t="s">
        <v>19</v>
      </c>
      <c r="B9" s="7"/>
      <c r="C9" s="8"/>
      <c r="D9" s="4"/>
    </row>
    <row r="10" spans="1:7" x14ac:dyDescent="0.35">
      <c r="A10" s="2" t="s">
        <v>20</v>
      </c>
      <c r="B10" s="5">
        <v>28000</v>
      </c>
      <c r="C10" s="4">
        <v>28000</v>
      </c>
      <c r="D10" s="4">
        <f>B10</f>
        <v>28000</v>
      </c>
    </row>
    <row r="11" spans="1:7" x14ac:dyDescent="0.35">
      <c r="A11" s="2" t="s">
        <v>21</v>
      </c>
      <c r="B11" s="5">
        <v>5567.94</v>
      </c>
      <c r="C11" s="4">
        <v>5567.94</v>
      </c>
      <c r="D11" s="4">
        <f>B11</f>
        <v>5567.94</v>
      </c>
    </row>
    <row r="12" spans="1:7" x14ac:dyDescent="0.35">
      <c r="A12" s="2" t="s">
        <v>22</v>
      </c>
      <c r="B12" s="3">
        <v>1.6E-2</v>
      </c>
      <c r="C12" s="4">
        <v>1320512.05</v>
      </c>
      <c r="D12" s="4">
        <f>B12*C12</f>
        <v>21128.192800000001</v>
      </c>
    </row>
    <row r="13" spans="1:7" x14ac:dyDescent="0.35">
      <c r="A13" s="2" t="s">
        <v>23</v>
      </c>
      <c r="B13" s="5">
        <v>6381</v>
      </c>
      <c r="C13" s="4">
        <v>6381</v>
      </c>
      <c r="D13" s="4">
        <f>B13</f>
        <v>6381</v>
      </c>
    </row>
    <row r="14" spans="1:7" x14ac:dyDescent="0.35">
      <c r="A14" s="21" t="s">
        <v>24</v>
      </c>
      <c r="B14" s="22"/>
      <c r="C14" s="22"/>
      <c r="D14" s="24">
        <f>SUM(D5:D7, D8, D10:D13)</f>
        <v>427849.34390000004</v>
      </c>
    </row>
    <row r="15" spans="1:7" x14ac:dyDescent="0.35">
      <c r="A15" s="18" t="s">
        <v>25</v>
      </c>
      <c r="B15" s="19"/>
      <c r="C15" s="19"/>
      <c r="D15" s="20">
        <f>SUM(D17:D25)</f>
        <v>1583509.87512</v>
      </c>
    </row>
    <row r="16" spans="1:7" x14ac:dyDescent="0.35">
      <c r="A16" s="1" t="s">
        <v>6</v>
      </c>
      <c r="B16" s="1" t="s">
        <v>7</v>
      </c>
      <c r="C16" s="1" t="s">
        <v>8</v>
      </c>
      <c r="D16" s="1" t="s">
        <v>9</v>
      </c>
    </row>
    <row r="17" spans="1:4" x14ac:dyDescent="0.35">
      <c r="A17" s="2" t="s">
        <v>26</v>
      </c>
      <c r="B17" s="9">
        <v>30</v>
      </c>
      <c r="C17" s="4">
        <v>1108122</v>
      </c>
      <c r="D17" s="10">
        <f>C17</f>
        <v>1108122</v>
      </c>
    </row>
    <row r="18" spans="1:4" x14ac:dyDescent="0.35">
      <c r="A18" s="2" t="s">
        <v>27</v>
      </c>
      <c r="B18" s="3">
        <v>0.2</v>
      </c>
      <c r="C18" s="4">
        <v>1108122</v>
      </c>
      <c r="D18" s="10">
        <f>B18*C18</f>
        <v>221624.40000000002</v>
      </c>
    </row>
    <row r="19" spans="1:4" x14ac:dyDescent="0.35">
      <c r="A19" s="2" t="s">
        <v>28</v>
      </c>
      <c r="B19" s="3">
        <v>8.3299999999999999E-2</v>
      </c>
      <c r="C19" s="8">
        <f>C17+D18</f>
        <v>1329746.3999999999</v>
      </c>
      <c r="D19" s="10">
        <f>B19*C19</f>
        <v>110767.87512</v>
      </c>
    </row>
    <row r="20" spans="1:4" x14ac:dyDescent="0.35">
      <c r="A20" s="2" t="s">
        <v>29</v>
      </c>
      <c r="B20" s="7"/>
      <c r="C20" s="4">
        <v>100000</v>
      </c>
      <c r="D20" s="10">
        <f>C20</f>
        <v>100000</v>
      </c>
    </row>
    <row r="21" spans="1:4" x14ac:dyDescent="0.35">
      <c r="A21" s="2" t="s">
        <v>30</v>
      </c>
      <c r="B21" s="3">
        <v>0.1</v>
      </c>
      <c r="C21" s="4">
        <v>100000</v>
      </c>
      <c r="D21" s="10">
        <f>B21*C21</f>
        <v>10000</v>
      </c>
    </row>
    <row r="22" spans="1:4" x14ac:dyDescent="0.35">
      <c r="A22" s="2" t="s">
        <v>31</v>
      </c>
      <c r="B22" s="3">
        <v>8.3299999999999999E-2</v>
      </c>
      <c r="C22" s="4">
        <v>110000</v>
      </c>
      <c r="D22" s="10">
        <f>B22*C22</f>
        <v>9163</v>
      </c>
    </row>
    <row r="23" spans="1:4" x14ac:dyDescent="0.35">
      <c r="A23" s="2" t="s">
        <v>32</v>
      </c>
      <c r="B23" s="7"/>
      <c r="C23" s="4">
        <v>20000</v>
      </c>
      <c r="D23" s="10">
        <f>C23</f>
        <v>20000</v>
      </c>
    </row>
    <row r="24" spans="1:4" x14ac:dyDescent="0.35">
      <c r="A24" s="2" t="s">
        <v>33</v>
      </c>
      <c r="B24" s="3">
        <v>0.1</v>
      </c>
      <c r="C24" s="4">
        <v>20000</v>
      </c>
      <c r="D24" s="10">
        <f t="shared" ref="D24:D30" si="0">B24*C24</f>
        <v>2000</v>
      </c>
    </row>
    <row r="25" spans="1:4" x14ac:dyDescent="0.35">
      <c r="A25" s="2" t="s">
        <v>34</v>
      </c>
      <c r="B25" s="3">
        <v>8.3299999999999999E-2</v>
      </c>
      <c r="C25" s="4">
        <v>22000</v>
      </c>
      <c r="D25" s="10">
        <f t="shared" si="0"/>
        <v>1832.6</v>
      </c>
    </row>
    <row r="26" spans="1:4" x14ac:dyDescent="0.35">
      <c r="A26" s="2" t="s">
        <v>35</v>
      </c>
      <c r="B26" s="3">
        <v>0.11</v>
      </c>
      <c r="C26" s="4">
        <v>1320512.05</v>
      </c>
      <c r="D26" s="4">
        <f t="shared" si="0"/>
        <v>145256.32550000001</v>
      </c>
    </row>
    <row r="27" spans="1:4" x14ac:dyDescent="0.35">
      <c r="A27" s="2" t="s">
        <v>36</v>
      </c>
      <c r="B27" s="3">
        <v>0.03</v>
      </c>
      <c r="C27" s="4">
        <v>1320512.05</v>
      </c>
      <c r="D27" s="4">
        <f t="shared" si="0"/>
        <v>39615.361499999999</v>
      </c>
    </row>
    <row r="28" spans="1:4" x14ac:dyDescent="0.35">
      <c r="A28" s="2" t="s">
        <v>37</v>
      </c>
      <c r="B28" s="3">
        <v>0.03</v>
      </c>
      <c r="C28" s="4">
        <v>1463512.05</v>
      </c>
      <c r="D28" s="4">
        <f t="shared" si="0"/>
        <v>43905.361499999999</v>
      </c>
    </row>
    <row r="29" spans="1:4" x14ac:dyDescent="0.35">
      <c r="A29" s="2" t="s">
        <v>38</v>
      </c>
      <c r="B29" s="3">
        <v>0.02</v>
      </c>
      <c r="C29" s="4">
        <v>1463512.05</v>
      </c>
      <c r="D29" s="4">
        <f t="shared" si="0"/>
        <v>29270.241000000002</v>
      </c>
    </row>
    <row r="30" spans="1:4" x14ac:dyDescent="0.35">
      <c r="A30" s="2" t="s">
        <v>39</v>
      </c>
      <c r="B30" s="3">
        <v>5.0000000000000001E-3</v>
      </c>
      <c r="C30" s="4">
        <v>1463512.05</v>
      </c>
      <c r="D30" s="4">
        <f t="shared" si="0"/>
        <v>7317.5602500000005</v>
      </c>
    </row>
    <row r="31" spans="1:4" x14ac:dyDescent="0.35">
      <c r="A31" s="27" t="s">
        <v>40</v>
      </c>
      <c r="B31" s="28" t="s">
        <v>41</v>
      </c>
      <c r="C31" s="28" t="s">
        <v>42</v>
      </c>
      <c r="D31" s="28" t="s">
        <v>43</v>
      </c>
    </row>
    <row r="32" spans="1:4" x14ac:dyDescent="0.35">
      <c r="A32" s="29"/>
      <c r="B32" s="30">
        <f>SUM(D17:D19)</f>
        <v>1440514.2751199999</v>
      </c>
      <c r="C32" s="30">
        <f>SUM(D20:D25)</f>
        <v>142995.6</v>
      </c>
      <c r="D32" s="30">
        <f>SUM(D26:D30)</f>
        <v>265364.84974999999</v>
      </c>
    </row>
    <row r="33" spans="1:4" x14ac:dyDescent="0.35">
      <c r="A33" s="25" t="s">
        <v>44</v>
      </c>
      <c r="B33" s="22"/>
      <c r="C33" s="22"/>
      <c r="D33" s="26">
        <f>B32+C32-D32</f>
        <v>1318145.0253699999</v>
      </c>
    </row>
    <row r="35" spans="1:4" x14ac:dyDescent="0.35">
      <c r="A35" s="16" t="s">
        <v>45</v>
      </c>
      <c r="B35" s="15"/>
      <c r="C35" s="15"/>
      <c r="D35" s="15"/>
    </row>
    <row r="36" spans="1:4" x14ac:dyDescent="0.35">
      <c r="A36" s="11" t="s">
        <v>46</v>
      </c>
      <c r="B36" s="12">
        <f>D29+D30+D10</f>
        <v>64587.801250000004</v>
      </c>
      <c r="C36" s="11" t="s">
        <v>47</v>
      </c>
      <c r="D36" s="12">
        <f>D27+D11</f>
        <v>45183.301500000001</v>
      </c>
    </row>
    <row r="37" spans="1:4" x14ac:dyDescent="0.35">
      <c r="A37" t="s">
        <v>48</v>
      </c>
      <c r="B37" s="13">
        <f>D10</f>
        <v>28000</v>
      </c>
      <c r="C37" t="s">
        <v>49</v>
      </c>
      <c r="D37" s="13">
        <f>D27</f>
        <v>39615.361499999999</v>
      </c>
    </row>
    <row r="38" spans="1:4" x14ac:dyDescent="0.35">
      <c r="A38" t="s">
        <v>49</v>
      </c>
      <c r="B38" s="13">
        <f>D29+D30</f>
        <v>36587.801250000004</v>
      </c>
      <c r="C38" t="s">
        <v>48</v>
      </c>
      <c r="D38" s="13">
        <f>D11</f>
        <v>5567.94</v>
      </c>
    </row>
    <row r="39" spans="1:4" x14ac:dyDescent="0.35">
      <c r="A39" s="11" t="s">
        <v>50</v>
      </c>
      <c r="B39" s="12">
        <f>D6+D26+D27</f>
        <v>419503.1936</v>
      </c>
      <c r="C39" s="11" t="s">
        <v>51</v>
      </c>
      <c r="D39" s="12">
        <f>D5</f>
        <v>43905.361499999999</v>
      </c>
    </row>
    <row r="40" spans="1:4" x14ac:dyDescent="0.35">
      <c r="A40" t="s">
        <v>48</v>
      </c>
      <c r="B40" s="13">
        <f>D6</f>
        <v>234631.50660000002</v>
      </c>
      <c r="C40" t="s">
        <v>48</v>
      </c>
      <c r="D40" s="13">
        <f>D5</f>
        <v>43905.361499999999</v>
      </c>
    </row>
    <row r="41" spans="1:4" x14ac:dyDescent="0.35">
      <c r="A41" t="s">
        <v>49</v>
      </c>
      <c r="B41" s="13">
        <f>D26+D27</f>
        <v>184871.68700000001</v>
      </c>
      <c r="C41" s="11" t="s">
        <v>52</v>
      </c>
      <c r="D41" s="12">
        <f>D8+D13</f>
        <v>6805.62</v>
      </c>
    </row>
    <row r="42" spans="1:4" x14ac:dyDescent="0.35">
      <c r="A42" s="11" t="s">
        <v>53</v>
      </c>
      <c r="B42" s="12">
        <f>D7+D28</f>
        <v>131716.0845</v>
      </c>
      <c r="C42" t="s">
        <v>48</v>
      </c>
      <c r="D42" s="13">
        <f>D8+D13</f>
        <v>6805.62</v>
      </c>
    </row>
    <row r="43" spans="1:4" x14ac:dyDescent="0.35">
      <c r="A43" t="s">
        <v>48</v>
      </c>
      <c r="B43" s="13">
        <f>D7</f>
        <v>87810.722999999998</v>
      </c>
    </row>
    <row r="44" spans="1:4" x14ac:dyDescent="0.35">
      <c r="A44" t="s">
        <v>49</v>
      </c>
      <c r="B44" s="13">
        <f>D28</f>
        <v>43905.361499999999</v>
      </c>
    </row>
    <row r="46" spans="1:4" x14ac:dyDescent="0.35">
      <c r="A46" s="17" t="s">
        <v>54</v>
      </c>
      <c r="B46" s="15"/>
      <c r="C46" s="15"/>
      <c r="D46" s="15"/>
    </row>
  </sheetData>
  <mergeCells count="6">
    <mergeCell ref="A46:D46"/>
    <mergeCell ref="A1:D1"/>
    <mergeCell ref="A33:C33"/>
    <mergeCell ref="A35:D35"/>
    <mergeCell ref="A14:C14"/>
    <mergeCell ref="A15:C15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Recibo y Costo Completo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Belen Benitez</cp:lastModifiedBy>
  <dcterms:created xsi:type="dcterms:W3CDTF">2026-06-02T18:06:16Z</dcterms:created>
  <dcterms:modified xsi:type="dcterms:W3CDTF">2026-06-02T18:16:35Z</dcterms:modified>
</cp:coreProperties>
</file>